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ranh\Documents\מכרזים ועבודות\עבודות\משרד המשפטיים\אגף השירות - מכרז מבחנים\"/>
    </mc:Choice>
  </mc:AlternateContent>
  <xr:revisionPtr revIDLastSave="0" documentId="13_ncr:1_{427A4D3E-2B66-4832-BE49-68C7C6986978}" xr6:coauthVersionLast="43" xr6:coauthVersionMax="43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  <sheet name="Sheet2" sheetId="2" r:id="rId2"/>
  </sheets>
  <definedNames>
    <definedName name="_xlnm.Print_Area" localSheetId="0">Sheet1!$A$1:$J$30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7" i="1" l="1"/>
  <c r="F27" i="1"/>
  <c r="F25" i="1"/>
  <c r="F24" i="1"/>
  <c r="F23" i="1"/>
  <c r="F22" i="1"/>
  <c r="F21" i="1"/>
  <c r="F20" i="1"/>
  <c r="F19" i="1"/>
  <c r="F18" i="1"/>
  <c r="F8" i="1" l="1"/>
  <c r="F7" i="1"/>
  <c r="F6" i="1"/>
  <c r="I10" i="1" l="1"/>
  <c r="I8" i="1"/>
  <c r="I7" i="1"/>
  <c r="I6" i="1"/>
  <c r="I4" i="1"/>
  <c r="G10" i="1"/>
  <c r="G8" i="1"/>
  <c r="G7" i="1"/>
  <c r="G6" i="1"/>
  <c r="G4" i="1"/>
  <c r="J7" i="1" l="1"/>
  <c r="J6" i="1"/>
  <c r="J10" i="1"/>
  <c r="J8" i="1"/>
  <c r="J4" i="1"/>
  <c r="J11" i="1" l="1"/>
</calcChain>
</file>

<file path=xl/sharedStrings.xml><?xml version="1.0" encoding="utf-8"?>
<sst xmlns="http://schemas.openxmlformats.org/spreadsheetml/2006/main" count="65" uniqueCount="46">
  <si>
    <t>רכיב</t>
  </si>
  <si>
    <t>מטבע</t>
  </si>
  <si>
    <t>סה"כ לא כולל מע"מ (במטבע המוצע)</t>
  </si>
  <si>
    <t>לא למילוי – לשימוש המשרד</t>
  </si>
  <si>
    <t>שער יציג ביום הגשת ההצעות</t>
  </si>
  <si>
    <t>סה"כ בש"ח</t>
  </si>
  <si>
    <t>מחיר מקסימום</t>
  </si>
  <si>
    <t>עלות הקמה חד פעמית</t>
  </si>
  <si>
    <t>(ניתן להציע  בש"ח ולגבי חלק מהרכיבים  דולר ארה"ב ואירו בלבד)</t>
  </si>
  <si>
    <t>₪</t>
  </si>
  <si>
    <t>דולר ארה"ב</t>
  </si>
  <si>
    <t>אירו</t>
  </si>
  <si>
    <t>תשלום עבור מבחן לנבחן</t>
  </si>
  <si>
    <t>מחיר לנבחן במבחן קטן (1 עד 50 נבחנים)</t>
  </si>
  <si>
    <t>מחיר לנבחן למבחן בינוני  (51-500 נבחנים)</t>
  </si>
  <si>
    <t>מחיר לנבחן למבחן גדול (מעל 501 נבחנים)</t>
  </si>
  <si>
    <t>תחזוקה ועדכון גרסאות (מהשנה השנייה ואילך)</t>
  </si>
  <si>
    <t>עלות תחזוקה ועדכון גרסאות  שנתית (מהשנה השנייה ואילך)</t>
  </si>
  <si>
    <t>מנהל הלקוח 
(אחראי פרויקט – רמה ד')</t>
  </si>
  <si>
    <t>מנתח מערכות
(רמה ד')</t>
  </si>
  <si>
    <t>מפתח תוכנה
(רמה ד')</t>
  </si>
  <si>
    <t>בודק תוכנה
(רמה ד')</t>
  </si>
  <si>
    <t>מדריך / מטמיע
(רמה ג')</t>
  </si>
  <si>
    <t>טכנאי ציוד מחשבים
(רמה ג')</t>
  </si>
  <si>
    <t>משגיח
(מפעיל/פקיד ביצוע רמה א')</t>
  </si>
  <si>
    <t>רכז משגיחים
(מפעיל/פקיד ביצוע רמה ב')</t>
  </si>
  <si>
    <t>תעריפי המקסימום מבוססים על מכרז הספקת שירותי מחשוב למשרדי הממשלה, הודעה 16.2.0.11 – קישור:</t>
  </si>
  <si>
    <t xml:space="preserve">https://www.mof.gov.il/takam/pages/horaot.aspx?k=16.2.0.11
</t>
  </si>
  <si>
    <t>NO</t>
  </si>
  <si>
    <t>YES</t>
  </si>
  <si>
    <t>שער דולר יציג במועד הגשת ההצעות</t>
  </si>
  <si>
    <t>שער אירו יציג במועד הגשת ההצעות</t>
  </si>
  <si>
    <t>עלות שעת כ"א  (מבוסס על רמות ותעריפי מכרז הספקת שירותי מחשוב למשרדי הממשלה)</t>
  </si>
  <si>
    <t>השכרת מחשב לנבחן</t>
  </si>
  <si>
    <t>משקל (מתוך הצעת המחיר)</t>
  </si>
  <si>
    <t>מחהצעת מחיר</t>
  </si>
  <si>
    <t>מחיר לאחר הנחה</t>
  </si>
  <si>
    <t>מספר נבחנים מינימלי לצורך תשלום התמוה</t>
  </si>
  <si>
    <t>ברכיבים אלה ניתן להציע ₪ בלבד</t>
  </si>
  <si>
    <t>סה"כ כולל מע"מ - עלות לשיקלול ההצעה - רכיב X בסעיף 11.5 למכרז</t>
  </si>
  <si>
    <t>שיעור הנחה אחיד - רכיב D בסעיף 11.5 למכרז</t>
  </si>
  <si>
    <r>
      <t>כמות  (</t>
    </r>
    <r>
      <rPr>
        <b/>
        <u/>
        <sz val="12"/>
        <color theme="1"/>
        <rFont val="David"/>
        <family val="2"/>
      </rPr>
      <t>לצורך שקלול ציון עלות בלבד</t>
    </r>
    <r>
      <rPr>
        <b/>
        <sz val="12"/>
        <color theme="1"/>
        <rFont val="David"/>
        <family val="2"/>
      </rPr>
      <t>)</t>
    </r>
  </si>
  <si>
    <t>לשימוש המשרד - לא למילוי</t>
  </si>
  <si>
    <t xml:space="preserve">העמדת מחשבים עבור הנבחנים - סעיף 15 למפרט השירותים </t>
  </si>
  <si>
    <t>לא רלבנטי</t>
  </si>
  <si>
    <r>
      <t xml:space="preserve">(לרכיבים שאינם כלולים במפרט השירותים – </t>
    </r>
    <r>
      <rPr>
        <b/>
        <u/>
        <sz val="11"/>
        <color theme="1"/>
        <rFont val="Arial"/>
        <family val="2"/>
        <scheme val="minor"/>
      </rPr>
      <t>יוזמנו ע"פ שיקול דעת המזמין</t>
    </r>
    <r>
      <rPr>
        <sz val="11"/>
        <color theme="1"/>
        <rFont val="Arial"/>
        <family val="2"/>
        <charset val="177"/>
        <scheme val="minor"/>
      </rPr>
      <t>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</si>
</sst>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2"/>
      <color theme="1"/>
      <name val="David"/>
      <family val="2"/>
    </font>
    <font>
      <b/>
      <sz val="12"/>
      <color theme="1"/>
      <name val="David"/>
      <family val="2"/>
    </font>
    <font>
      <u/>
      <sz val="11"/>
      <color theme="10"/>
      <name val="Arial"/>
      <family val="2"/>
      <charset val="177"/>
      <scheme val="minor"/>
    </font>
    <font>
      <sz val="11"/>
      <color theme="1"/>
      <name val="Antique Olive"/>
      <family val="2"/>
    </font>
    <font>
      <b/>
      <sz val="22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u/>
      <sz val="11"/>
      <color theme="1"/>
      <name val="Arial"/>
      <family val="2"/>
      <scheme val="minor"/>
    </font>
    <font>
      <b/>
      <u/>
      <sz val="12"/>
      <color theme="1"/>
      <name val="David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rgb="FFD0CECE"/>
        <bgColor indexed="64"/>
      </patternFill>
    </fill>
    <fill>
      <patternFill patternType="solid">
        <fgColor rgb="FFDEEAF6"/>
        <bgColor indexed="64"/>
      </patternFill>
    </fill>
  </fills>
  <borders count="3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</borders>
  <cellStyleXfs count="6">
    <xf numFmtId="0" fontId="0" fillId="0" borderId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4" fillId="0" borderId="0" applyNumberFormat="0" applyFill="0" applyBorder="0" applyAlignment="0" applyProtection="0"/>
    <xf numFmtId="9" fontId="1" fillId="0" borderId="0" applyFont="0" applyFill="0" applyBorder="0" applyAlignment="0" applyProtection="0"/>
  </cellStyleXfs>
  <cellXfs count="92">
    <xf numFmtId="0" fontId="0" fillId="0" borderId="0" xfId="0"/>
    <xf numFmtId="0" fontId="0" fillId="2" borderId="10" xfId="1" applyFont="1" applyBorder="1" applyAlignment="1" applyProtection="1">
      <alignment horizontal="center"/>
      <protection locked="0"/>
    </xf>
    <xf numFmtId="0" fontId="0" fillId="2" borderId="1" xfId="1" applyFont="1" applyBorder="1" applyAlignment="1" applyProtection="1">
      <alignment horizontal="center"/>
      <protection locked="0"/>
    </xf>
    <xf numFmtId="4" fontId="0" fillId="2" borderId="1" xfId="1" applyNumberFormat="1" applyFont="1" applyBorder="1" applyAlignment="1" applyProtection="1">
      <alignment horizontal="center"/>
      <protection locked="0"/>
    </xf>
    <xf numFmtId="0" fontId="3" fillId="5" borderId="12" xfId="0" applyFont="1" applyFill="1" applyBorder="1" applyAlignment="1" applyProtection="1">
      <alignment horizontal="center" vertical="center" wrapText="1" readingOrder="2"/>
    </xf>
    <xf numFmtId="0" fontId="0" fillId="0" borderId="0" xfId="0" applyProtection="1"/>
    <xf numFmtId="0" fontId="3" fillId="5" borderId="2" xfId="0" applyFont="1" applyFill="1" applyBorder="1" applyAlignment="1" applyProtection="1">
      <alignment horizontal="center" vertical="center" wrapText="1" readingOrder="2"/>
    </xf>
    <xf numFmtId="0" fontId="3" fillId="6" borderId="2" xfId="0" applyFont="1" applyFill="1" applyBorder="1" applyAlignment="1" applyProtection="1">
      <alignment horizontal="center" vertical="center" wrapText="1" readingOrder="2"/>
    </xf>
    <xf numFmtId="3" fontId="3" fillId="6" borderId="18" xfId="0" applyNumberFormat="1" applyFont="1" applyFill="1" applyBorder="1" applyAlignment="1" applyProtection="1">
      <alignment horizontal="center" vertical="center" wrapText="1" readingOrder="2"/>
    </xf>
    <xf numFmtId="0" fontId="0" fillId="3" borderId="3" xfId="2" applyFont="1" applyBorder="1" applyAlignment="1" applyProtection="1">
      <alignment vertical="center" wrapText="1" readingOrder="2"/>
    </xf>
    <xf numFmtId="0" fontId="0" fillId="3" borderId="19" xfId="2" applyFont="1" applyBorder="1" applyAlignment="1" applyProtection="1">
      <alignment vertical="center" wrapText="1" readingOrder="2"/>
    </xf>
    <xf numFmtId="0" fontId="0" fillId="0" borderId="17" xfId="0" applyBorder="1" applyProtection="1"/>
    <xf numFmtId="4" fontId="0" fillId="0" borderId="2" xfId="0" applyNumberFormat="1" applyBorder="1" applyAlignment="1" applyProtection="1">
      <alignment horizontal="center"/>
    </xf>
    <xf numFmtId="0" fontId="1" fillId="4" borderId="2" xfId="3" applyBorder="1" applyAlignment="1" applyProtection="1">
      <alignment horizontal="center"/>
    </xf>
    <xf numFmtId="3" fontId="1" fillId="4" borderId="18" xfId="3" applyNumberFormat="1" applyBorder="1" applyAlignment="1" applyProtection="1">
      <alignment horizontal="center"/>
    </xf>
    <xf numFmtId="0" fontId="1" fillId="3" borderId="3" xfId="2" applyBorder="1" applyProtection="1"/>
    <xf numFmtId="0" fontId="1" fillId="3" borderId="19" xfId="2" applyBorder="1" applyProtection="1"/>
    <xf numFmtId="0" fontId="2" fillId="0" borderId="17" xfId="0" applyFont="1" applyBorder="1" applyProtection="1"/>
    <xf numFmtId="3" fontId="0" fillId="0" borderId="0" xfId="0" applyNumberFormat="1" applyProtection="1"/>
    <xf numFmtId="0" fontId="0" fillId="0" borderId="17" xfId="0" applyBorder="1" applyAlignment="1" applyProtection="1">
      <alignment wrapText="1"/>
    </xf>
    <xf numFmtId="0" fontId="0" fillId="0" borderId="7" xfId="0" applyBorder="1" applyAlignment="1" applyProtection="1">
      <alignment horizontal="center"/>
    </xf>
    <xf numFmtId="0" fontId="1" fillId="4" borderId="20" xfId="3" applyBorder="1" applyProtection="1"/>
    <xf numFmtId="0" fontId="1" fillId="4" borderId="21" xfId="3" applyBorder="1" applyProtection="1"/>
    <xf numFmtId="0" fontId="7" fillId="4" borderId="25" xfId="3" applyFont="1" applyBorder="1" applyAlignment="1" applyProtection="1">
      <alignment horizontal="center"/>
    </xf>
    <xf numFmtId="3" fontId="7" fillId="4" borderId="26" xfId="3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7" fillId="4" borderId="2" xfId="3" applyFont="1" applyBorder="1" applyProtection="1"/>
    <xf numFmtId="0" fontId="0" fillId="0" borderId="0" xfId="0" applyAlignment="1" applyProtection="1">
      <alignment wrapText="1"/>
    </xf>
    <xf numFmtId="0" fontId="0" fillId="0" borderId="0" xfId="0" applyAlignment="1" applyProtection="1">
      <alignment horizontal="center"/>
    </xf>
    <xf numFmtId="3" fontId="0" fillId="0" borderId="0" xfId="0" applyNumberFormat="1" applyAlignment="1" applyProtection="1">
      <alignment horizontal="center"/>
    </xf>
    <xf numFmtId="0" fontId="1" fillId="4" borderId="2" xfId="3" applyBorder="1" applyAlignment="1" applyProtection="1">
      <alignment wrapText="1"/>
    </xf>
    <xf numFmtId="0" fontId="1" fillId="4" borderId="2" xfId="3" applyBorder="1" applyProtection="1"/>
    <xf numFmtId="0" fontId="5" fillId="0" borderId="0" xfId="0" applyFont="1" applyProtection="1"/>
    <xf numFmtId="0" fontId="5" fillId="0" borderId="0" xfId="0" applyFont="1" applyAlignment="1" applyProtection="1">
      <alignment horizontal="center"/>
    </xf>
    <xf numFmtId="3" fontId="5" fillId="0" borderId="0" xfId="0" applyNumberFormat="1" applyFont="1" applyAlignment="1" applyProtection="1">
      <alignment horizontal="center"/>
    </xf>
    <xf numFmtId="0" fontId="5" fillId="4" borderId="2" xfId="3" applyFont="1" applyBorder="1" applyAlignment="1" applyProtection="1">
      <alignment wrapText="1"/>
    </xf>
    <xf numFmtId="0" fontId="5" fillId="4" borderId="2" xfId="3" applyFont="1" applyBorder="1" applyProtection="1"/>
    <xf numFmtId="0" fontId="4" fillId="0" borderId="0" xfId="4" applyAlignment="1" applyProtection="1">
      <alignment horizontal="center" wrapText="1"/>
    </xf>
    <xf numFmtId="0" fontId="0" fillId="0" borderId="17" xfId="0" applyBorder="1" applyAlignment="1" applyProtection="1">
      <alignment horizontal="right" wrapText="1" readingOrder="2"/>
    </xf>
    <xf numFmtId="0" fontId="0" fillId="0" borderId="33" xfId="0" applyBorder="1" applyAlignment="1" applyProtection="1">
      <alignment wrapText="1"/>
    </xf>
    <xf numFmtId="0" fontId="0" fillId="0" borderId="25" xfId="0" applyBorder="1" applyAlignment="1" applyProtection="1">
      <alignment horizontal="center"/>
    </xf>
    <xf numFmtId="9" fontId="0" fillId="0" borderId="25" xfId="0" applyNumberFormat="1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22" xfId="0" applyBorder="1" applyAlignment="1" applyProtection="1">
      <alignment horizontal="center"/>
    </xf>
    <xf numFmtId="0" fontId="0" fillId="0" borderId="24" xfId="0" applyBorder="1" applyAlignment="1" applyProtection="1">
      <alignment horizontal="center"/>
    </xf>
    <xf numFmtId="0" fontId="3" fillId="5" borderId="13" xfId="0" applyFont="1" applyFill="1" applyBorder="1" applyAlignment="1" applyProtection="1">
      <alignment horizontal="center" wrapText="1" readingOrder="2"/>
    </xf>
    <xf numFmtId="0" fontId="3" fillId="5" borderId="14" xfId="0" applyFont="1" applyFill="1" applyBorder="1" applyAlignment="1" applyProtection="1">
      <alignment horizontal="center" wrapText="1" readingOrder="2"/>
    </xf>
    <xf numFmtId="0" fontId="3" fillId="5" borderId="5" xfId="0" applyFont="1" applyFill="1" applyBorder="1" applyAlignment="1" applyProtection="1">
      <alignment horizontal="center" vertical="center" wrapText="1" readingOrder="2"/>
    </xf>
    <xf numFmtId="0" fontId="3" fillId="5" borderId="6" xfId="0" applyFont="1" applyFill="1" applyBorder="1" applyAlignment="1" applyProtection="1">
      <alignment horizontal="center" vertical="center" wrapText="1" readingOrder="2"/>
    </xf>
    <xf numFmtId="2" fontId="0" fillId="0" borderId="3" xfId="0" applyNumberFormat="1" applyBorder="1" applyAlignment="1" applyProtection="1">
      <alignment horizontal="center"/>
    </xf>
    <xf numFmtId="2" fontId="0" fillId="0" borderId="27" xfId="0" applyNumberFormat="1" applyBorder="1" applyAlignment="1" applyProtection="1">
      <alignment horizontal="center"/>
    </xf>
    <xf numFmtId="2" fontId="0" fillId="0" borderId="22" xfId="0" applyNumberFormat="1" applyBorder="1" applyAlignment="1" applyProtection="1">
      <alignment horizontal="center"/>
    </xf>
    <xf numFmtId="2" fontId="0" fillId="0" borderId="34" xfId="0" applyNumberFormat="1" applyBorder="1" applyAlignment="1" applyProtection="1">
      <alignment horizontal="center"/>
    </xf>
    <xf numFmtId="0" fontId="1" fillId="3" borderId="30" xfId="2" applyBorder="1" applyAlignment="1" applyProtection="1">
      <alignment horizontal="center" readingOrder="2"/>
    </xf>
    <xf numFmtId="0" fontId="1" fillId="3" borderId="31" xfId="2" applyBorder="1" applyAlignment="1" applyProtection="1">
      <alignment horizontal="center" readingOrder="2"/>
    </xf>
    <xf numFmtId="0" fontId="7" fillId="4" borderId="22" xfId="3" applyFont="1" applyBorder="1" applyAlignment="1" applyProtection="1">
      <alignment horizontal="center"/>
    </xf>
    <xf numFmtId="0" fontId="7" fillId="4" borderId="23" xfId="3" applyFont="1" applyBorder="1" applyAlignment="1" applyProtection="1">
      <alignment horizontal="center"/>
    </xf>
    <xf numFmtId="0" fontId="7" fillId="4" borderId="24" xfId="3" applyFont="1" applyBorder="1" applyAlignment="1" applyProtection="1">
      <alignment horizontal="center"/>
    </xf>
    <xf numFmtId="0" fontId="3" fillId="5" borderId="12" xfId="0" applyFont="1" applyFill="1" applyBorder="1" applyAlignment="1" applyProtection="1">
      <alignment horizontal="center" vertical="center" wrapText="1" readingOrder="2"/>
    </xf>
    <xf numFmtId="0" fontId="3" fillId="5" borderId="2" xfId="0" applyFont="1" applyFill="1" applyBorder="1" applyAlignment="1" applyProtection="1">
      <alignment horizontal="center" vertical="center" wrapText="1" readingOrder="2"/>
    </xf>
    <xf numFmtId="0" fontId="3" fillId="5" borderId="28" xfId="0" applyFont="1" applyFill="1" applyBorder="1" applyAlignment="1" applyProtection="1">
      <alignment horizontal="center" vertical="center" wrapText="1" readingOrder="2"/>
    </xf>
    <xf numFmtId="0" fontId="3" fillId="5" borderId="29" xfId="0" applyFont="1" applyFill="1" applyBorder="1" applyAlignment="1" applyProtection="1">
      <alignment horizontal="center" vertical="center" wrapText="1" readingOrder="2"/>
    </xf>
    <xf numFmtId="0" fontId="3" fillId="5" borderId="11" xfId="0" applyFont="1" applyFill="1" applyBorder="1" applyAlignment="1" applyProtection="1">
      <alignment horizontal="center" vertical="center" wrapText="1" readingOrder="2"/>
    </xf>
    <xf numFmtId="0" fontId="3" fillId="5" borderId="17" xfId="0" applyFont="1" applyFill="1" applyBorder="1" applyAlignment="1" applyProtection="1">
      <alignment horizontal="center" vertical="center" wrapText="1" readingOrder="2"/>
    </xf>
    <xf numFmtId="0" fontId="3" fillId="6" borderId="12" xfId="0" applyFont="1" applyFill="1" applyBorder="1" applyAlignment="1" applyProtection="1">
      <alignment horizontal="center" vertical="center" wrapText="1" readingOrder="2"/>
    </xf>
    <xf numFmtId="0" fontId="3" fillId="6" borderId="16" xfId="0" applyFont="1" applyFill="1" applyBorder="1" applyAlignment="1" applyProtection="1">
      <alignment horizontal="center" vertical="center" wrapText="1" readingOrder="2"/>
    </xf>
    <xf numFmtId="0" fontId="3" fillId="5" borderId="15" xfId="0" applyFont="1" applyFill="1" applyBorder="1" applyAlignment="1" applyProtection="1">
      <alignment horizontal="center" vertical="center" wrapText="1" readingOrder="2"/>
    </xf>
    <xf numFmtId="0" fontId="3" fillId="5" borderId="9" xfId="0" applyFont="1" applyFill="1" applyBorder="1" applyAlignment="1" applyProtection="1">
      <alignment horizontal="center" vertical="center" wrapText="1" readingOrder="2"/>
    </xf>
    <xf numFmtId="0" fontId="3" fillId="5" borderId="13" xfId="0" applyFont="1" applyFill="1" applyBorder="1" applyAlignment="1" applyProtection="1">
      <alignment horizontal="center" vertical="center" wrapText="1" readingOrder="2"/>
    </xf>
    <xf numFmtId="0" fontId="3" fillId="5" borderId="14" xfId="0" applyFont="1" applyFill="1" applyBorder="1" applyAlignment="1" applyProtection="1">
      <alignment horizontal="center" vertical="center" wrapText="1" readingOrder="2"/>
    </xf>
    <xf numFmtId="0" fontId="3" fillId="5" borderId="5" xfId="0" applyFont="1" applyFill="1" applyBorder="1" applyAlignment="1" applyProtection="1">
      <alignment horizontal="center" vertical="top" wrapText="1" readingOrder="2"/>
    </xf>
    <xf numFmtId="0" fontId="3" fillId="5" borderId="6" xfId="0" applyFont="1" applyFill="1" applyBorder="1" applyAlignment="1" applyProtection="1">
      <alignment horizontal="center" vertical="top" wrapText="1" readingOrder="2"/>
    </xf>
    <xf numFmtId="9" fontId="6" fillId="0" borderId="0" xfId="5" applyFont="1" applyBorder="1" applyAlignment="1" applyProtection="1">
      <alignment horizontal="center" vertical="center"/>
    </xf>
    <xf numFmtId="9" fontId="6" fillId="0" borderId="32" xfId="5" applyFont="1" applyBorder="1" applyAlignment="1" applyProtection="1">
      <alignment horizontal="center" vertical="center"/>
    </xf>
    <xf numFmtId="9" fontId="6" fillId="0" borderId="35" xfId="5" applyFont="1" applyBorder="1" applyAlignment="1" applyProtection="1">
      <alignment horizontal="center" vertical="center"/>
    </xf>
    <xf numFmtId="0" fontId="0" fillId="0" borderId="0" xfId="0" applyFill="1" applyProtection="1"/>
    <xf numFmtId="0" fontId="0" fillId="3" borderId="17" xfId="2" applyFont="1" applyBorder="1" applyAlignment="1" applyProtection="1">
      <alignment horizontal="center" vertical="center" wrapText="1" readingOrder="2"/>
    </xf>
    <xf numFmtId="0" fontId="0" fillId="3" borderId="2" xfId="2" applyFont="1" applyBorder="1" applyAlignment="1" applyProtection="1">
      <alignment horizontal="center" vertical="center" wrapText="1" readingOrder="2"/>
    </xf>
    <xf numFmtId="0" fontId="1" fillId="3" borderId="17" xfId="2" applyBorder="1" applyAlignment="1" applyProtection="1">
      <alignment horizontal="center"/>
    </xf>
    <xf numFmtId="0" fontId="1" fillId="3" borderId="2" xfId="2" applyBorder="1" applyAlignment="1" applyProtection="1">
      <alignment horizontal="center"/>
    </xf>
    <xf numFmtId="0" fontId="0" fillId="3" borderId="17" xfId="2" applyFont="1" applyBorder="1" applyAlignment="1" applyProtection="1">
      <alignment horizontal="center" readingOrder="2"/>
    </xf>
    <xf numFmtId="0" fontId="1" fillId="3" borderId="2" xfId="2" applyBorder="1" applyAlignment="1" applyProtection="1">
      <alignment horizontal="center" readingOrder="2"/>
    </xf>
    <xf numFmtId="0" fontId="0" fillId="3" borderId="17" xfId="2" applyFont="1" applyBorder="1" applyAlignment="1" applyProtection="1">
      <alignment horizontal="center"/>
    </xf>
    <xf numFmtId="0" fontId="7" fillId="3" borderId="17" xfId="2" applyFont="1" applyBorder="1" applyAlignment="1" applyProtection="1">
      <alignment horizontal="center"/>
    </xf>
    <xf numFmtId="0" fontId="7" fillId="3" borderId="2" xfId="2" applyFont="1" applyBorder="1" applyAlignment="1" applyProtection="1">
      <alignment horizontal="center"/>
    </xf>
    <xf numFmtId="0" fontId="7" fillId="3" borderId="3" xfId="2" applyFont="1" applyBorder="1" applyAlignment="1" applyProtection="1">
      <alignment horizontal="center"/>
    </xf>
    <xf numFmtId="9" fontId="6" fillId="2" borderId="7" xfId="5" applyFont="1" applyFill="1" applyBorder="1" applyAlignment="1" applyProtection="1">
      <alignment horizontal="center" vertical="center"/>
      <protection locked="0"/>
    </xf>
    <xf numFmtId="9" fontId="6" fillId="2" borderId="8" xfId="5" applyFont="1" applyFill="1" applyBorder="1" applyAlignment="1" applyProtection="1">
      <alignment horizontal="center" vertical="center"/>
      <protection locked="0"/>
    </xf>
    <xf numFmtId="9" fontId="6" fillId="2" borderId="9" xfId="5" applyFont="1" applyFill="1" applyBorder="1" applyAlignment="1" applyProtection="1">
      <alignment horizontal="center" vertical="center"/>
      <protection locked="0"/>
    </xf>
    <xf numFmtId="4" fontId="0" fillId="0" borderId="3" xfId="0" applyNumberFormat="1" applyBorder="1" applyAlignment="1" applyProtection="1">
      <alignment horizontal="center"/>
    </xf>
    <xf numFmtId="4" fontId="0" fillId="0" borderId="4" xfId="0" applyNumberFormat="1" applyBorder="1" applyAlignment="1" applyProtection="1">
      <alignment horizontal="center"/>
    </xf>
  </cellXfs>
  <cellStyles count="6">
    <cellStyle name="20% - Accent5" xfId="3" builtinId="46"/>
    <cellStyle name="40% - Accent3" xfId="2" builtinId="39"/>
    <cellStyle name="Hyperlink" xfId="4" builtinId="8"/>
    <cellStyle name="Normal" xfId="0" builtinId="0"/>
    <cellStyle name="Note" xfId="1" builtinId="10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0"/>
  <sheetViews>
    <sheetView rightToLeft="1" tabSelected="1" topLeftCell="A4" zoomScaleNormal="100" workbookViewId="0">
      <selection activeCell="C10" sqref="C10"/>
    </sheetView>
  </sheetViews>
  <sheetFormatPr defaultColWidth="8.75" defaultRowHeight="14"/>
  <cols>
    <col min="1" max="1" width="30.25" style="5" bestFit="1" customWidth="1"/>
    <col min="2" max="2" width="22.4140625" style="28" customWidth="1"/>
    <col min="3" max="3" width="9.6640625" style="28" bestFit="1" customWidth="1"/>
    <col min="4" max="5" width="8.75" style="28"/>
    <col min="6" max="6" width="8.83203125" style="28" bestFit="1" customWidth="1"/>
    <col min="7" max="7" width="11.1640625" style="28" bestFit="1" customWidth="1"/>
    <col min="8" max="8" width="9" style="28"/>
    <col min="9" max="9" width="8.75" style="28"/>
    <col min="10" max="10" width="9.25" style="29" bestFit="1" customWidth="1"/>
    <col min="11" max="11" width="8.75" style="5"/>
    <col min="12" max="12" width="10.83203125" style="5" bestFit="1" customWidth="1"/>
    <col min="13" max="16384" width="8.75" style="5"/>
  </cols>
  <sheetData>
    <row r="1" spans="1:12" ht="30.65" customHeight="1" thickTop="1" thickBot="1">
      <c r="A1" s="63" t="s">
        <v>0</v>
      </c>
      <c r="B1" s="4" t="s">
        <v>1</v>
      </c>
      <c r="C1" s="59" t="s">
        <v>35</v>
      </c>
      <c r="D1" s="69"/>
      <c r="E1" s="70"/>
      <c r="F1" s="59" t="s">
        <v>41</v>
      </c>
      <c r="G1" s="59" t="s">
        <v>2</v>
      </c>
      <c r="H1" s="67" t="s">
        <v>34</v>
      </c>
      <c r="I1" s="65" t="s">
        <v>3</v>
      </c>
      <c r="J1" s="66"/>
    </row>
    <row r="2" spans="1:12" ht="94" customHeight="1" thickBot="1">
      <c r="A2" s="64"/>
      <c r="B2" s="6" t="s">
        <v>8</v>
      </c>
      <c r="C2" s="60"/>
      <c r="D2" s="71" t="s">
        <v>37</v>
      </c>
      <c r="E2" s="72"/>
      <c r="F2" s="60"/>
      <c r="G2" s="60"/>
      <c r="H2" s="68"/>
      <c r="I2" s="7" t="s">
        <v>4</v>
      </c>
      <c r="J2" s="8" t="s">
        <v>5</v>
      </c>
    </row>
    <row r="3" spans="1:12" ht="14.5" thickBot="1">
      <c r="A3" s="77" t="s">
        <v>7</v>
      </c>
      <c r="B3" s="78"/>
      <c r="C3" s="78"/>
      <c r="D3" s="78"/>
      <c r="E3" s="78"/>
      <c r="F3" s="78"/>
      <c r="G3" s="78"/>
      <c r="H3" s="73">
        <v>0.8</v>
      </c>
      <c r="I3" s="9"/>
      <c r="J3" s="10"/>
    </row>
    <row r="4" spans="1:12" ht="14.5" thickBot="1">
      <c r="A4" s="11" t="s">
        <v>7</v>
      </c>
      <c r="B4" s="2" t="s">
        <v>9</v>
      </c>
      <c r="C4" s="3"/>
      <c r="D4" s="90" t="s">
        <v>44</v>
      </c>
      <c r="E4" s="91"/>
      <c r="F4" s="12">
        <v>1</v>
      </c>
      <c r="G4" s="12">
        <f>F4*C4</f>
        <v>0</v>
      </c>
      <c r="H4" s="73"/>
      <c r="I4" s="13">
        <f>IF(B4="₪",1,IF(B4=Sheet2!$A$2,Sheet1!$L$28,Sheet1!$L$29))</f>
        <v>1</v>
      </c>
      <c r="J4" s="14">
        <f>I4*G4</f>
        <v>0</v>
      </c>
    </row>
    <row r="5" spans="1:12" ht="14.5" thickBot="1">
      <c r="A5" s="79" t="s">
        <v>12</v>
      </c>
      <c r="B5" s="80"/>
      <c r="C5" s="80"/>
      <c r="D5" s="80"/>
      <c r="E5" s="80"/>
      <c r="F5" s="80"/>
      <c r="G5" s="80"/>
      <c r="H5" s="73"/>
      <c r="I5" s="15"/>
      <c r="J5" s="16"/>
    </row>
    <row r="6" spans="1:12" ht="16" thickBot="1">
      <c r="A6" s="17" t="s">
        <v>13</v>
      </c>
      <c r="B6" s="2" t="s">
        <v>9</v>
      </c>
      <c r="C6" s="3"/>
      <c r="D6" s="90">
        <v>20</v>
      </c>
      <c r="E6" s="91"/>
      <c r="F6" s="12">
        <f>20*D6*2</f>
        <v>800</v>
      </c>
      <c r="G6" s="12">
        <f>+F6*C6</f>
        <v>0</v>
      </c>
      <c r="H6" s="73"/>
      <c r="I6" s="13">
        <f>IF(B6="₪",1,IF(B6=Sheet2!$A$2,Sheet1!$L$28,Sheet1!$L$29))</f>
        <v>1</v>
      </c>
      <c r="J6" s="14">
        <f t="shared" ref="J6:J10" si="0">I6*G6</f>
        <v>0</v>
      </c>
      <c r="L6" s="18"/>
    </row>
    <row r="7" spans="1:12" ht="14.5" thickBot="1">
      <c r="A7" s="11" t="s">
        <v>14</v>
      </c>
      <c r="B7" s="2" t="s">
        <v>9</v>
      </c>
      <c r="C7" s="3"/>
      <c r="D7" s="90">
        <v>51</v>
      </c>
      <c r="E7" s="91"/>
      <c r="F7" s="12">
        <f>40*D7*2</f>
        <v>4080</v>
      </c>
      <c r="G7" s="12">
        <f>F7*C7</f>
        <v>0</v>
      </c>
      <c r="H7" s="73"/>
      <c r="I7" s="13">
        <f>IF(B7="₪",1,IF(B7=Sheet2!$A$2,Sheet1!$L$28,Sheet1!$L$29))</f>
        <v>1</v>
      </c>
      <c r="J7" s="14">
        <f t="shared" si="0"/>
        <v>0</v>
      </c>
    </row>
    <row r="8" spans="1:12" ht="14.5" thickBot="1">
      <c r="A8" s="11" t="s">
        <v>15</v>
      </c>
      <c r="B8" s="2" t="s">
        <v>9</v>
      </c>
      <c r="C8" s="3"/>
      <c r="D8" s="90">
        <v>501</v>
      </c>
      <c r="E8" s="91"/>
      <c r="F8" s="12">
        <f>5*D8*2</f>
        <v>5010</v>
      </c>
      <c r="G8" s="12">
        <f>F8*C8</f>
        <v>0</v>
      </c>
      <c r="H8" s="73"/>
      <c r="I8" s="13">
        <f>IF(B8="₪",1,IF(B8=Sheet2!$A$2,Sheet1!$L$28,Sheet1!$L$29))</f>
        <v>1</v>
      </c>
      <c r="J8" s="14">
        <f t="shared" si="0"/>
        <v>0</v>
      </c>
    </row>
    <row r="9" spans="1:12" ht="14.5" thickBot="1">
      <c r="A9" s="79" t="s">
        <v>16</v>
      </c>
      <c r="B9" s="80"/>
      <c r="C9" s="80"/>
      <c r="D9" s="80"/>
      <c r="E9" s="80"/>
      <c r="F9" s="80"/>
      <c r="G9" s="80"/>
      <c r="H9" s="73"/>
      <c r="I9" s="15"/>
      <c r="J9" s="16"/>
    </row>
    <row r="10" spans="1:12" ht="28.5" thickBot="1">
      <c r="A10" s="19" t="s">
        <v>17</v>
      </c>
      <c r="B10" s="2" t="s">
        <v>9</v>
      </c>
      <c r="C10" s="1"/>
      <c r="D10" s="42" t="s">
        <v>44</v>
      </c>
      <c r="E10" s="43"/>
      <c r="F10" s="20">
        <v>7</v>
      </c>
      <c r="G10" s="20">
        <f>F10*C10</f>
        <v>0</v>
      </c>
      <c r="H10" s="73"/>
      <c r="I10" s="13">
        <f>IF(B10="₪",1,IF(B10=Sheet2!$A$2,Sheet1!$L$28,Sheet1!$L$29))</f>
        <v>1</v>
      </c>
      <c r="J10" s="14">
        <f t="shared" si="0"/>
        <v>0</v>
      </c>
    </row>
    <row r="11" spans="1:12" ht="14.5" thickBot="1">
      <c r="A11" s="21"/>
      <c r="B11" s="22"/>
      <c r="C11" s="56" t="s">
        <v>39</v>
      </c>
      <c r="D11" s="57"/>
      <c r="E11" s="57"/>
      <c r="F11" s="57"/>
      <c r="G11" s="57"/>
      <c r="H11" s="58"/>
      <c r="I11" s="23"/>
      <c r="J11" s="24">
        <f>SUM(J4:J10)*1.17</f>
        <v>0</v>
      </c>
    </row>
    <row r="12" spans="1:12" ht="14.5" thickTop="1">
      <c r="B12" s="5"/>
      <c r="C12" s="5"/>
      <c r="D12" s="5"/>
      <c r="E12" s="5"/>
      <c r="F12" s="5"/>
      <c r="G12" s="5"/>
      <c r="H12" s="5"/>
      <c r="I12" s="5"/>
      <c r="J12" s="5"/>
    </row>
    <row r="13" spans="1:12" ht="14.5" thickBot="1">
      <c r="B13" s="5"/>
      <c r="C13" s="5"/>
      <c r="D13" s="5"/>
      <c r="E13" s="5"/>
      <c r="F13" s="5"/>
      <c r="G13" s="5"/>
      <c r="H13" s="5"/>
      <c r="I13" s="5"/>
      <c r="J13" s="5"/>
    </row>
    <row r="14" spans="1:12" ht="26.25" customHeight="1" thickTop="1" thickBot="1">
      <c r="A14" s="63" t="s">
        <v>0</v>
      </c>
      <c r="B14" s="4" t="s">
        <v>1</v>
      </c>
      <c r="C14" s="59" t="s">
        <v>40</v>
      </c>
      <c r="D14" s="46" t="s">
        <v>6</v>
      </c>
      <c r="E14" s="47"/>
      <c r="F14" s="46" t="s">
        <v>36</v>
      </c>
      <c r="G14" s="47"/>
      <c r="H14" s="61" t="s">
        <v>34</v>
      </c>
      <c r="I14" s="5"/>
      <c r="J14" s="5"/>
    </row>
    <row r="15" spans="1:12" ht="38.4" customHeight="1" thickBot="1">
      <c r="A15" s="64"/>
      <c r="B15" s="6" t="s">
        <v>38</v>
      </c>
      <c r="C15" s="60"/>
      <c r="D15" s="48"/>
      <c r="E15" s="49"/>
      <c r="F15" s="48"/>
      <c r="G15" s="49"/>
      <c r="H15" s="62"/>
      <c r="I15" s="5"/>
      <c r="J15" s="5"/>
    </row>
    <row r="16" spans="1:12" ht="14.5" thickBot="1">
      <c r="A16" s="81" t="s">
        <v>32</v>
      </c>
      <c r="B16" s="82"/>
      <c r="C16" s="82"/>
      <c r="D16" s="82"/>
      <c r="E16" s="82"/>
      <c r="F16" s="82"/>
      <c r="G16" s="82"/>
      <c r="H16" s="54"/>
      <c r="I16" s="5"/>
      <c r="J16" s="5"/>
    </row>
    <row r="17" spans="1:12" ht="14.5" thickBot="1">
      <c r="A17" s="83" t="s">
        <v>45</v>
      </c>
      <c r="B17" s="80"/>
      <c r="C17" s="80"/>
      <c r="D17" s="80"/>
      <c r="E17" s="80"/>
      <c r="F17" s="80"/>
      <c r="G17" s="80"/>
      <c r="H17" s="55"/>
      <c r="I17" s="5"/>
      <c r="J17" s="5"/>
    </row>
    <row r="18" spans="1:12" ht="28.5" thickBot="1">
      <c r="A18" s="19" t="s">
        <v>18</v>
      </c>
      <c r="B18" s="25" t="s">
        <v>9</v>
      </c>
      <c r="C18" s="87">
        <v>0</v>
      </c>
      <c r="D18" s="42">
        <v>246</v>
      </c>
      <c r="E18" s="43"/>
      <c r="F18" s="50">
        <f>D18*(1-$C$18)</f>
        <v>246</v>
      </c>
      <c r="G18" s="51"/>
      <c r="H18" s="74">
        <v>0.2</v>
      </c>
      <c r="I18" s="5"/>
      <c r="J18" s="5"/>
    </row>
    <row r="19" spans="1:12" ht="28.5" thickBot="1">
      <c r="A19" s="38" t="s">
        <v>19</v>
      </c>
      <c r="B19" s="25" t="s">
        <v>9</v>
      </c>
      <c r="C19" s="88"/>
      <c r="D19" s="42">
        <v>208</v>
      </c>
      <c r="E19" s="43"/>
      <c r="F19" s="50">
        <f t="shared" ref="F19:F27" si="1">D19*(1-$C$18)</f>
        <v>208</v>
      </c>
      <c r="G19" s="51"/>
      <c r="H19" s="74"/>
      <c r="I19" s="5"/>
      <c r="J19" s="5"/>
    </row>
    <row r="20" spans="1:12" ht="28.5" thickBot="1">
      <c r="A20" s="38" t="s">
        <v>20</v>
      </c>
      <c r="B20" s="25" t="s">
        <v>9</v>
      </c>
      <c r="C20" s="88"/>
      <c r="D20" s="42">
        <v>233</v>
      </c>
      <c r="E20" s="43"/>
      <c r="F20" s="50">
        <f t="shared" si="1"/>
        <v>233</v>
      </c>
      <c r="G20" s="51"/>
      <c r="H20" s="74"/>
      <c r="I20" s="5"/>
      <c r="J20" s="5"/>
    </row>
    <row r="21" spans="1:12" ht="28.5" thickBot="1">
      <c r="A21" s="19" t="s">
        <v>21</v>
      </c>
      <c r="B21" s="25" t="s">
        <v>9</v>
      </c>
      <c r="C21" s="88"/>
      <c r="D21" s="42">
        <v>168</v>
      </c>
      <c r="E21" s="43"/>
      <c r="F21" s="50">
        <f t="shared" si="1"/>
        <v>168</v>
      </c>
      <c r="G21" s="51"/>
      <c r="H21" s="74"/>
      <c r="I21" s="5"/>
      <c r="J21" s="5"/>
    </row>
    <row r="22" spans="1:12" ht="28.5" thickBot="1">
      <c r="A22" s="19" t="s">
        <v>22</v>
      </c>
      <c r="B22" s="25" t="s">
        <v>9</v>
      </c>
      <c r="C22" s="88"/>
      <c r="D22" s="42">
        <v>126</v>
      </c>
      <c r="E22" s="43"/>
      <c r="F22" s="50">
        <f t="shared" si="1"/>
        <v>126</v>
      </c>
      <c r="G22" s="51"/>
      <c r="H22" s="74"/>
      <c r="I22" s="5"/>
      <c r="J22" s="5"/>
    </row>
    <row r="23" spans="1:12" ht="28.5" thickBot="1">
      <c r="A23" s="19" t="s">
        <v>23</v>
      </c>
      <c r="B23" s="25" t="s">
        <v>9</v>
      </c>
      <c r="C23" s="88"/>
      <c r="D23" s="42">
        <v>125</v>
      </c>
      <c r="E23" s="43"/>
      <c r="F23" s="50">
        <f t="shared" si="1"/>
        <v>125</v>
      </c>
      <c r="G23" s="51"/>
      <c r="H23" s="74"/>
      <c r="I23" s="5"/>
      <c r="J23" s="5"/>
    </row>
    <row r="24" spans="1:12" ht="28.5" thickBot="1">
      <c r="A24" s="19" t="s">
        <v>24</v>
      </c>
      <c r="B24" s="25" t="s">
        <v>9</v>
      </c>
      <c r="C24" s="88"/>
      <c r="D24" s="42">
        <v>60</v>
      </c>
      <c r="E24" s="43"/>
      <c r="F24" s="50">
        <f t="shared" si="1"/>
        <v>60</v>
      </c>
      <c r="G24" s="51"/>
      <c r="H24" s="74"/>
      <c r="I24" s="5"/>
      <c r="J24" s="5"/>
    </row>
    <row r="25" spans="1:12" ht="28.5" thickBot="1">
      <c r="A25" s="19" t="s">
        <v>25</v>
      </c>
      <c r="B25" s="25" t="s">
        <v>9</v>
      </c>
      <c r="C25" s="89"/>
      <c r="D25" s="42">
        <v>71</v>
      </c>
      <c r="E25" s="43"/>
      <c r="F25" s="50">
        <f t="shared" si="1"/>
        <v>71</v>
      </c>
      <c r="G25" s="51"/>
      <c r="H25" s="74"/>
      <c r="I25" s="5"/>
      <c r="J25" s="5"/>
    </row>
    <row r="26" spans="1:12" ht="14.5" thickBot="1">
      <c r="A26" s="84" t="s">
        <v>43</v>
      </c>
      <c r="B26" s="85"/>
      <c r="C26" s="85"/>
      <c r="D26" s="85"/>
      <c r="E26" s="85"/>
      <c r="F26" s="85"/>
      <c r="G26" s="86"/>
      <c r="H26" s="74"/>
      <c r="I26" s="5"/>
      <c r="J26" s="5"/>
    </row>
    <row r="27" spans="1:12" ht="14.5" thickBot="1">
      <c r="A27" s="39" t="s">
        <v>33</v>
      </c>
      <c r="B27" s="40" t="s">
        <v>9</v>
      </c>
      <c r="C27" s="41">
        <f>C18</f>
        <v>0</v>
      </c>
      <c r="D27" s="44">
        <v>150</v>
      </c>
      <c r="E27" s="45"/>
      <c r="F27" s="52">
        <f t="shared" si="1"/>
        <v>150</v>
      </c>
      <c r="G27" s="53"/>
      <c r="H27" s="75"/>
      <c r="I27" s="5"/>
      <c r="J27" s="5"/>
      <c r="K27" s="26" t="s">
        <v>42</v>
      </c>
      <c r="L27" s="26"/>
    </row>
    <row r="28" spans="1:12" ht="71" thickTop="1" thickBot="1">
      <c r="A28" s="27"/>
      <c r="K28" s="30" t="s">
        <v>30</v>
      </c>
      <c r="L28" s="31">
        <v>0</v>
      </c>
    </row>
    <row r="29" spans="1:12" s="32" customFormat="1" ht="70.5" thickBot="1">
      <c r="A29" s="32" t="s">
        <v>26</v>
      </c>
      <c r="B29" s="33"/>
      <c r="C29" s="33"/>
      <c r="D29" s="33"/>
      <c r="E29" s="33"/>
      <c r="F29" s="33"/>
      <c r="G29" s="33"/>
      <c r="H29" s="33"/>
      <c r="I29" s="33"/>
      <c r="J29" s="34"/>
      <c r="K29" s="35" t="s">
        <v>31</v>
      </c>
      <c r="L29" s="36">
        <v>0</v>
      </c>
    </row>
    <row r="30" spans="1:12" ht="41.5" customHeight="1">
      <c r="A30" s="76" t="s">
        <v>27</v>
      </c>
      <c r="B30" s="76"/>
      <c r="C30" s="76"/>
      <c r="D30" s="76"/>
      <c r="E30" s="76"/>
      <c r="F30" s="76"/>
      <c r="G30" s="76"/>
      <c r="H30" s="37"/>
    </row>
  </sheetData>
  <sheetProtection algorithmName="SHA-512" hashValue="dfIANowyxIqG2JZn1syaAwjnVaDx+fzMNVPRNjK870DicTmpGnBP/0iQ5R7s293Himt1PANc/pu9AicoBiq1IA==" saltValue="Mr9IT0M0HlkEdd10TFHhVA==" spinCount="100000" sheet="1" selectLockedCells="1"/>
  <mergeCells count="50">
    <mergeCell ref="H3:H10"/>
    <mergeCell ref="H18:H27"/>
    <mergeCell ref="A14:A15"/>
    <mergeCell ref="A30:G30"/>
    <mergeCell ref="A3:G3"/>
    <mergeCell ref="A5:G5"/>
    <mergeCell ref="A9:G9"/>
    <mergeCell ref="A16:G16"/>
    <mergeCell ref="A17:G17"/>
    <mergeCell ref="A26:G26"/>
    <mergeCell ref="C18:C25"/>
    <mergeCell ref="D4:E4"/>
    <mergeCell ref="D6:E6"/>
    <mergeCell ref="D7:E7"/>
    <mergeCell ref="D8:E8"/>
    <mergeCell ref="D10:E10"/>
    <mergeCell ref="A1:A2"/>
    <mergeCell ref="C1:C2"/>
    <mergeCell ref="F1:F2"/>
    <mergeCell ref="G1:G2"/>
    <mergeCell ref="I1:J1"/>
    <mergeCell ref="H1:H2"/>
    <mergeCell ref="D1:E1"/>
    <mergeCell ref="D2:E2"/>
    <mergeCell ref="F27:G27"/>
    <mergeCell ref="H16:H17"/>
    <mergeCell ref="C11:H11"/>
    <mergeCell ref="C14:C15"/>
    <mergeCell ref="H14:H15"/>
    <mergeCell ref="D18:E18"/>
    <mergeCell ref="D19:E19"/>
    <mergeCell ref="D20:E20"/>
    <mergeCell ref="D21:E21"/>
    <mergeCell ref="D22:E22"/>
    <mergeCell ref="F21:G21"/>
    <mergeCell ref="F22:G22"/>
    <mergeCell ref="F23:G23"/>
    <mergeCell ref="F24:G24"/>
    <mergeCell ref="F25:G25"/>
    <mergeCell ref="F14:G14"/>
    <mergeCell ref="F15:G15"/>
    <mergeCell ref="F18:G18"/>
    <mergeCell ref="F19:G19"/>
    <mergeCell ref="F20:G20"/>
    <mergeCell ref="D23:E23"/>
    <mergeCell ref="D24:E24"/>
    <mergeCell ref="D25:E25"/>
    <mergeCell ref="D27:E27"/>
    <mergeCell ref="D14:E14"/>
    <mergeCell ref="D15:E15"/>
  </mergeCells>
  <dataValidations count="1">
    <dataValidation type="custom" allowBlank="1" showInputMessage="1" showErrorMessage="1" sqref="C27 C18" xr:uid="{B361D2B0-5B8C-47E9-A02A-BEB095C98650}">
      <formula1>C18&lt;=D18</formula1>
    </dataValidation>
  </dataValidations>
  <pageMargins left="0.70866141732283472" right="0.70866141732283472" top="0.74803149606299213" bottom="0.74803149606299213" header="0.31496062992125984" footer="0.31496062992125984"/>
  <pageSetup paperSize="9" scale="70" orientation="portrait" r:id="rId1"/>
  <headerFooter>
    <oddFooter>&amp;C____________________
שם וחתימת מורשה חתימה&amp;R_______________________
      שם וחתימת מורשה חתימה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98E98DB-B607-4668-88DA-18812920684C}">
          <x14:formula1>
            <xm:f>Sheet2!$A$1:$A$3</xm:f>
          </x14:formula1>
          <xm:sqref>B4 B6:B8 B27 B10:B13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rightToLeft="1" workbookViewId="0"/>
  </sheetViews>
  <sheetFormatPr defaultRowHeight="14"/>
  <sheetData>
    <row r="1" spans="1:1">
      <c r="A1" t="s">
        <v>9</v>
      </c>
    </row>
    <row r="2" spans="1:1">
      <c r="A2" t="s">
        <v>10</v>
      </c>
    </row>
    <row r="3" spans="1:1">
      <c r="A3" t="s">
        <v>11</v>
      </c>
    </row>
    <row r="7" spans="1:1">
      <c r="A7" t="s">
        <v>29</v>
      </c>
    </row>
    <row r="8" spans="1:1">
      <c r="A8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ערן הורן</dc:creator>
  <cp:lastModifiedBy>ערן הורן</cp:lastModifiedBy>
  <cp:lastPrinted>2019-02-13T12:08:09Z</cp:lastPrinted>
  <dcterms:created xsi:type="dcterms:W3CDTF">2019-02-13T07:15:17Z</dcterms:created>
  <dcterms:modified xsi:type="dcterms:W3CDTF">2019-05-21T03:45:59Z</dcterms:modified>
</cp:coreProperties>
</file>